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Gitarre" sheetId="1" r:id="rId1"/>
    <sheet name="Dulcimer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G13" i="2"/>
  <c r="E13"/>
  <c r="E12"/>
  <c r="D12"/>
  <c r="D13" s="1"/>
  <c r="F13" s="1"/>
  <c r="C12" i="1"/>
  <c r="D13" s="1"/>
  <c r="D12"/>
  <c r="D14" i="2" l="1"/>
  <c r="E14"/>
  <c r="C13" i="1"/>
  <c r="D14" s="1"/>
  <c r="D15" i="2" l="1"/>
  <c r="E15"/>
  <c r="F15" s="1"/>
  <c r="G15" s="1"/>
  <c r="C14" i="1"/>
  <c r="C15" s="1"/>
  <c r="G16" i="2" l="1"/>
  <c r="D16"/>
  <c r="E16"/>
  <c r="F16" s="1"/>
  <c r="D15" i="1"/>
  <c r="D16"/>
  <c r="C16"/>
  <c r="D17" i="2" l="1"/>
  <c r="E17"/>
  <c r="D17" i="1"/>
  <c r="C17"/>
  <c r="F18" i="2" l="1"/>
  <c r="G18" s="1"/>
  <c r="D18"/>
  <c r="E18"/>
  <c r="D18" i="1"/>
  <c r="C18"/>
  <c r="D19" i="2" l="1"/>
  <c r="E19"/>
  <c r="C19" i="1"/>
  <c r="D19"/>
  <c r="F20" i="2" l="1"/>
  <c r="G20" s="1"/>
  <c r="D20"/>
  <c r="E20"/>
  <c r="D20" i="1"/>
  <c r="C20"/>
  <c r="G21" i="2" l="1"/>
  <c r="D21"/>
  <c r="E21"/>
  <c r="F21" s="1"/>
  <c r="D21" i="1"/>
  <c r="C21"/>
  <c r="G22" i="2" l="1"/>
  <c r="D22"/>
  <c r="E22"/>
  <c r="F22" s="1"/>
  <c r="D22" i="1"/>
  <c r="C22"/>
  <c r="D23" i="2" l="1"/>
  <c r="E23"/>
  <c r="F23" s="1"/>
  <c r="G23" s="1"/>
  <c r="D23" i="1"/>
  <c r="C23"/>
  <c r="D24" i="2" l="1"/>
  <c r="E24"/>
  <c r="D24" i="1"/>
  <c r="C24"/>
  <c r="F25" i="2" l="1"/>
  <c r="G25" s="1"/>
  <c r="D25"/>
  <c r="E25"/>
  <c r="D25" i="1"/>
  <c r="C25"/>
  <c r="D26" i="2" l="1"/>
  <c r="E26"/>
  <c r="D26" i="1"/>
  <c r="C26"/>
  <c r="F27" i="2" l="1"/>
  <c r="G27" s="1"/>
  <c r="D27"/>
  <c r="E27"/>
  <c r="D27" i="1"/>
  <c r="C27"/>
  <c r="D28" i="2" l="1"/>
  <c r="E28"/>
  <c r="F28" s="1"/>
  <c r="G28" s="1"/>
  <c r="D28" i="1"/>
  <c r="C28"/>
  <c r="D29" i="2" l="1"/>
  <c r="E29"/>
  <c r="D29" i="1"/>
  <c r="C29"/>
  <c r="F30" i="2" l="1"/>
  <c r="G30" s="1"/>
  <c r="D30"/>
  <c r="E30"/>
  <c r="D30" i="1"/>
  <c r="C30"/>
  <c r="D31" i="2" l="1"/>
  <c r="E31"/>
  <c r="D31" i="1"/>
  <c r="C31"/>
  <c r="F32" i="2" l="1"/>
  <c r="G32" s="1"/>
  <c r="D32"/>
  <c r="E32"/>
  <c r="C32" i="1"/>
  <c r="D32"/>
  <c r="G33" i="2" l="1"/>
  <c r="D33"/>
  <c r="E33"/>
  <c r="F33" s="1"/>
  <c r="D33" i="1"/>
  <c r="C33"/>
  <c r="G34" i="2" l="1"/>
  <c r="D34"/>
  <c r="E34"/>
  <c r="F34" s="1"/>
  <c r="D34" i="1"/>
  <c r="C34"/>
  <c r="G35" i="2" l="1"/>
  <c r="G37" s="1"/>
  <c r="D35"/>
  <c r="E35"/>
  <c r="F35" s="1"/>
  <c r="D35" i="1"/>
  <c r="C35"/>
  <c r="D36" i="2" l="1"/>
  <c r="E36"/>
  <c r="F37" l="1"/>
  <c r="D37"/>
  <c r="E37"/>
</calcChain>
</file>

<file path=xl/comments1.xml><?xml version="1.0" encoding="utf-8"?>
<comments xmlns="http://schemas.openxmlformats.org/spreadsheetml/2006/main">
  <authors>
    <author>admin</author>
  </authors>
  <commentList>
    <comment ref="G1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<sst xmlns="http://schemas.openxmlformats.org/spreadsheetml/2006/main" count="80" uniqueCount="55">
  <si>
    <t>Bund 1</t>
  </si>
  <si>
    <t>Bund 2</t>
  </si>
  <si>
    <t>Bund 3</t>
  </si>
  <si>
    <t>Bund 4</t>
  </si>
  <si>
    <t>Bund 5</t>
  </si>
  <si>
    <t>Bund 6</t>
  </si>
  <si>
    <t>Bund 7</t>
  </si>
  <si>
    <t>Bund 8</t>
  </si>
  <si>
    <t>Bund 9</t>
  </si>
  <si>
    <t>Bund 10</t>
  </si>
  <si>
    <t>Bund 11</t>
  </si>
  <si>
    <t>Bund 12</t>
  </si>
  <si>
    <t>Bund 13</t>
  </si>
  <si>
    <t>Bund 14</t>
  </si>
  <si>
    <t>Bund 15</t>
  </si>
  <si>
    <t>Bund 16</t>
  </si>
  <si>
    <t>Bund 17</t>
  </si>
  <si>
    <t>Bund 18</t>
  </si>
  <si>
    <t>Bund 19</t>
  </si>
  <si>
    <t>Bund 20</t>
  </si>
  <si>
    <t>Bund 21</t>
  </si>
  <si>
    <t>Bund 22</t>
  </si>
  <si>
    <t>Bund 23</t>
  </si>
  <si>
    <t>Bund 24</t>
  </si>
  <si>
    <t>Mensur:</t>
  </si>
  <si>
    <t>Bund 0</t>
  </si>
  <si>
    <t>Abstand vom Sattel</t>
  </si>
  <si>
    <t>Abstand pro Bund</t>
  </si>
  <si>
    <t>Bund 25</t>
  </si>
  <si>
    <t>Bund 26</t>
  </si>
  <si>
    <t>Griffbrett</t>
  </si>
  <si>
    <t>Mensurlänge -&gt;</t>
  </si>
  <si>
    <t>Mensurlänge in [mm] in das Feld eintragen</t>
  </si>
  <si>
    <t>Diatonisches (Ganzton) Griffbrett</t>
  </si>
  <si>
    <t>Gibson</t>
  </si>
  <si>
    <t>PRS</t>
  </si>
  <si>
    <t>Fender</t>
  </si>
  <si>
    <t>Bassmensur</t>
  </si>
  <si>
    <t>short</t>
  </si>
  <si>
    <t>medium</t>
  </si>
  <si>
    <t>long</t>
  </si>
  <si>
    <t>30" = 762</t>
  </si>
  <si>
    <t>34" = 863,6</t>
  </si>
  <si>
    <t>32,5" = 828,5</t>
  </si>
  <si>
    <t>24,75" 628,35</t>
  </si>
  <si>
    <t>25" 635</t>
  </si>
  <si>
    <t>647,7" 647,7</t>
  </si>
  <si>
    <t>Mensurberechnug für den "Mountain Dulcimer"</t>
  </si>
  <si>
    <t>&lt;- Mensur in mm eingeben!</t>
  </si>
  <si>
    <t>Gitarren- und Bassmensur</t>
  </si>
  <si>
    <t>Faktor</t>
  </si>
  <si>
    <t>evtl. den Faktor zur Berechnung ändern [19]</t>
  </si>
  <si>
    <t>addiert</t>
  </si>
  <si>
    <t>einzeln</t>
  </si>
  <si>
    <t>vom Sattel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</si>
</sst>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5" borderId="1" xfId="0" applyFill="1" applyBorder="1"/>
    <xf numFmtId="0" fontId="0" fillId="6" borderId="1" xfId="0" applyFill="1" applyBorder="1"/>
    <xf numFmtId="0" fontId="2" fillId="0" borderId="1" xfId="0" applyFont="1" applyBorder="1"/>
    <xf numFmtId="0" fontId="0" fillId="0" borderId="0" xfId="0" applyBorder="1"/>
    <xf numFmtId="0" fontId="0" fillId="9" borderId="3" xfId="0" applyFill="1" applyBorder="1"/>
    <xf numFmtId="0" fontId="0" fillId="9" borderId="4" xfId="0" applyFill="1" applyBorder="1"/>
    <xf numFmtId="0" fontId="0" fillId="9" borderId="2" xfId="0" applyFill="1" applyBorder="1"/>
    <xf numFmtId="0" fontId="0" fillId="8" borderId="0" xfId="0" applyFill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0" borderId="4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7" borderId="5" xfId="0" applyFill="1" applyBorder="1" applyAlignment="1">
      <alignment horizontal="right"/>
    </xf>
    <xf numFmtId="0" fontId="0" fillId="10" borderId="7" xfId="0" applyFill="1" applyBorder="1" applyAlignment="1">
      <alignment horizontal="center"/>
    </xf>
    <xf numFmtId="0" fontId="0" fillId="8" borderId="5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8" borderId="16" xfId="0" applyFill="1" applyBorder="1" applyAlignment="1">
      <alignment horizontal="right"/>
    </xf>
    <xf numFmtId="0" fontId="0" fillId="8" borderId="17" xfId="0" applyFill="1" applyBorder="1"/>
    <xf numFmtId="0" fontId="5" fillId="0" borderId="0" xfId="0" applyFont="1" applyBorder="1" applyAlignment="1">
      <alignment horizontal="center" textRotation="90"/>
    </xf>
    <xf numFmtId="0" fontId="1" fillId="3" borderId="2" xfId="0" applyFont="1" applyFill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0" borderId="31" xfId="0" applyBorder="1" applyAlignment="1"/>
    <xf numFmtId="0" fontId="0" fillId="0" borderId="36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/>
    <xf numFmtId="0" fontId="0" fillId="0" borderId="32" xfId="0" applyBorder="1"/>
    <xf numFmtId="0" fontId="0" fillId="8" borderId="18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11" borderId="37" xfId="0" applyFont="1" applyFill="1" applyBorder="1" applyAlignment="1">
      <alignment horizontal="center" textRotation="90"/>
    </xf>
    <xf numFmtId="0" fontId="5" fillId="11" borderId="38" xfId="0" applyFont="1" applyFill="1" applyBorder="1" applyAlignment="1">
      <alignment horizontal="center" textRotation="90"/>
    </xf>
    <xf numFmtId="0" fontId="5" fillId="11" borderId="39" xfId="0" applyFont="1" applyFill="1" applyBorder="1" applyAlignment="1">
      <alignment horizontal="center" textRotation="90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5"/>
  <sheetViews>
    <sheetView tabSelected="1" topLeftCell="A3" workbookViewId="0">
      <selection activeCell="A5" activeCellId="1" sqref="A4:XFD4 A5:XFD5"/>
    </sheetView>
  </sheetViews>
  <sheetFormatPr baseColWidth="10" defaultRowHeight="15"/>
  <cols>
    <col min="1" max="1" width="13.5703125" customWidth="1"/>
    <col min="2" max="2" width="13.7109375" customWidth="1"/>
    <col min="3" max="3" width="19.42578125" customWidth="1"/>
    <col min="4" max="4" width="20.28515625" customWidth="1"/>
    <col min="5" max="5" width="9.5703125" customWidth="1"/>
    <col min="6" max="6" width="8.42578125" customWidth="1"/>
  </cols>
  <sheetData>
    <row r="2" spans="1:6" ht="15.75" thickBot="1"/>
    <row r="3" spans="1:6" ht="22.5" thickTop="1" thickBot="1">
      <c r="B3" s="53" t="s">
        <v>49</v>
      </c>
      <c r="C3" s="54"/>
      <c r="D3" s="55"/>
    </row>
    <row r="4" spans="1:6" ht="22.5" thickTop="1" thickBot="1">
      <c r="A4" s="8"/>
      <c r="B4" s="40" t="s">
        <v>24</v>
      </c>
      <c r="C4" s="26">
        <v>628.35</v>
      </c>
      <c r="D4" s="51" t="s">
        <v>48</v>
      </c>
      <c r="E4" s="52"/>
      <c r="F4" s="8"/>
    </row>
    <row r="5" spans="1:6" ht="15.75" thickTop="1">
      <c r="B5" s="27" t="s">
        <v>34</v>
      </c>
      <c r="C5" s="28" t="s">
        <v>35</v>
      </c>
      <c r="D5" s="29" t="s">
        <v>36</v>
      </c>
    </row>
    <row r="6" spans="1:6" ht="15.75" thickBot="1">
      <c r="B6" s="36" t="s">
        <v>44</v>
      </c>
      <c r="C6" s="37" t="s">
        <v>45</v>
      </c>
      <c r="D6" s="38" t="s">
        <v>46</v>
      </c>
    </row>
    <row r="7" spans="1:6" ht="17.25" thickTop="1" thickBot="1">
      <c r="B7" s="56" t="s">
        <v>37</v>
      </c>
      <c r="C7" s="57"/>
      <c r="D7" s="58"/>
    </row>
    <row r="8" spans="1:6" ht="15.75" thickTop="1">
      <c r="B8" s="33" t="s">
        <v>38</v>
      </c>
      <c r="C8" s="34" t="s">
        <v>39</v>
      </c>
      <c r="D8" s="35" t="s">
        <v>40</v>
      </c>
    </row>
    <row r="9" spans="1:6" ht="15.75" thickBot="1">
      <c r="B9" s="30" t="s">
        <v>41</v>
      </c>
      <c r="C9" s="31" t="s">
        <v>43</v>
      </c>
      <c r="D9" s="32" t="s">
        <v>42</v>
      </c>
    </row>
    <row r="10" spans="1:6" ht="15.75" thickTop="1">
      <c r="C10" s="3" t="s">
        <v>26</v>
      </c>
      <c r="D10" s="3" t="s">
        <v>27</v>
      </c>
    </row>
    <row r="11" spans="1:6">
      <c r="B11" s="39" t="s">
        <v>25</v>
      </c>
      <c r="C11" s="1">
        <v>0</v>
      </c>
      <c r="D11" s="2">
        <v>0</v>
      </c>
    </row>
    <row r="12" spans="1:6">
      <c r="B12" s="39" t="s">
        <v>0</v>
      </c>
      <c r="C12" s="1">
        <f t="shared" ref="C12:C35" si="0">(C$4-C11)/17.817+C11</f>
        <v>35.266879946118877</v>
      </c>
      <c r="D12" s="2">
        <f>(C$4-C11)/17.817+C11</f>
        <v>35.266879946118877</v>
      </c>
    </row>
    <row r="13" spans="1:6">
      <c r="B13" s="39" t="s">
        <v>1</v>
      </c>
      <c r="C13" s="1">
        <f t="shared" si="0"/>
        <v>68.554364935392101</v>
      </c>
      <c r="D13" s="2">
        <f t="shared" ref="D13:D35" si="1">(C$4-C12)/17.817</f>
        <v>33.287484989273231</v>
      </c>
    </row>
    <row r="14" spans="1:6">
      <c r="B14" s="39" t="s">
        <v>2</v>
      </c>
      <c r="C14" s="1">
        <f t="shared" si="0"/>
        <v>99.973550828898752</v>
      </c>
      <c r="D14" s="2">
        <f t="shared" si="1"/>
        <v>31.419185893506647</v>
      </c>
    </row>
    <row r="15" spans="1:6">
      <c r="B15" s="39" t="s">
        <v>3</v>
      </c>
      <c r="C15" s="1">
        <f t="shared" si="0"/>
        <v>129.62929810235113</v>
      </c>
      <c r="D15" s="2">
        <f t="shared" si="1"/>
        <v>29.655747273452391</v>
      </c>
    </row>
    <row r="16" spans="1:6">
      <c r="B16" s="39" t="s">
        <v>4</v>
      </c>
      <c r="C16" s="1">
        <f t="shared" si="0"/>
        <v>157.62058181440415</v>
      </c>
      <c r="D16" s="2">
        <f t="shared" si="1"/>
        <v>27.991283712053033</v>
      </c>
    </row>
    <row r="17" spans="2:4">
      <c r="B17" s="39" t="s">
        <v>5</v>
      </c>
      <c r="C17" s="1">
        <f t="shared" si="0"/>
        <v>184.04082193258319</v>
      </c>
      <c r="D17" s="2">
        <f t="shared" si="1"/>
        <v>26.420240118179034</v>
      </c>
    </row>
    <row r="18" spans="2:4">
      <c r="B18" s="39" t="s">
        <v>6</v>
      </c>
      <c r="C18" s="1">
        <f t="shared" si="0"/>
        <v>208.97819511928222</v>
      </c>
      <c r="D18" s="2">
        <f t="shared" si="1"/>
        <v>24.937373186699041</v>
      </c>
    </row>
    <row r="19" spans="2:4">
      <c r="B19" s="39" t="s">
        <v>7</v>
      </c>
      <c r="C19" s="1">
        <f t="shared" si="0"/>
        <v>232.51592901840766</v>
      </c>
      <c r="D19" s="2">
        <f t="shared" si="1"/>
        <v>23.537733899125431</v>
      </c>
    </row>
    <row r="20" spans="2:4">
      <c r="B20" s="39" t="s">
        <v>8</v>
      </c>
      <c r="C20" s="1">
        <f t="shared" si="0"/>
        <v>254.73258002483931</v>
      </c>
      <c r="D20" s="2">
        <f t="shared" si="1"/>
        <v>22.216651006431633</v>
      </c>
    </row>
    <row r="21" spans="2:4">
      <c r="B21" s="39" t="s">
        <v>9</v>
      </c>
      <c r="C21" s="1">
        <f t="shared" si="0"/>
        <v>275.70229546375498</v>
      </c>
      <c r="D21" s="2">
        <f t="shared" si="1"/>
        <v>20.969715438915681</v>
      </c>
    </row>
    <row r="22" spans="2:4">
      <c r="B22" s="39" t="s">
        <v>10</v>
      </c>
      <c r="C22" s="1">
        <f t="shared" si="0"/>
        <v>295.49506105483346</v>
      </c>
      <c r="D22" s="2">
        <f t="shared" si="1"/>
        <v>19.792765591078467</v>
      </c>
    </row>
    <row r="23" spans="2:4">
      <c r="B23" s="39" t="s">
        <v>11</v>
      </c>
      <c r="C23" s="1">
        <f t="shared" si="0"/>
        <v>314.17693448723884</v>
      </c>
      <c r="D23" s="2">
        <f t="shared" si="1"/>
        <v>18.681873432405375</v>
      </c>
    </row>
    <row r="24" spans="2:4">
      <c r="B24" s="39" t="s">
        <v>12</v>
      </c>
      <c r="C24" s="1">
        <f t="shared" si="0"/>
        <v>331.81026588493546</v>
      </c>
      <c r="D24" s="2">
        <f t="shared" si="1"/>
        <v>17.633331397696647</v>
      </c>
    </row>
    <row r="25" spans="2:4">
      <c r="B25" s="39" t="s">
        <v>13</v>
      </c>
      <c r="C25" s="1">
        <f t="shared" si="0"/>
        <v>348.45390589812871</v>
      </c>
      <c r="D25" s="2">
        <f t="shared" si="1"/>
        <v>16.643640013193274</v>
      </c>
    </row>
    <row r="26" spans="2:4">
      <c r="B26" s="39" t="s">
        <v>14</v>
      </c>
      <c r="C26" s="1">
        <f t="shared" si="0"/>
        <v>364.16340211532975</v>
      </c>
      <c r="D26" s="2">
        <f t="shared" si="1"/>
        <v>15.709496217201062</v>
      </c>
    </row>
    <row r="27" spans="2:4">
      <c r="B27" s="39" t="s">
        <v>15</v>
      </c>
      <c r="C27" s="1">
        <f t="shared" si="0"/>
        <v>378.99118445156313</v>
      </c>
      <c r="D27" s="2">
        <f t="shared" si="1"/>
        <v>14.827782336233389</v>
      </c>
    </row>
    <row r="28" spans="2:4">
      <c r="B28" s="39" t="s">
        <v>16</v>
      </c>
      <c r="C28" s="1">
        <f t="shared" si="0"/>
        <v>392.98674013144398</v>
      </c>
      <c r="D28" s="2">
        <f t="shared" si="1"/>
        <v>13.995555679880837</v>
      </c>
    </row>
    <row r="29" spans="2:4">
      <c r="B29" s="39" t="s">
        <v>17</v>
      </c>
      <c r="C29" s="1">
        <f t="shared" si="0"/>
        <v>406.19677885112498</v>
      </c>
      <c r="D29" s="2">
        <f t="shared" si="1"/>
        <v>13.210038719680981</v>
      </c>
    </row>
    <row r="30" spans="2:4">
      <c r="B30" s="39" t="s">
        <v>18</v>
      </c>
      <c r="C30" s="1">
        <f t="shared" si="0"/>
        <v>418.66538867033557</v>
      </c>
      <c r="D30" s="2">
        <f t="shared" si="1"/>
        <v>12.468609819210588</v>
      </c>
    </row>
    <row r="31" spans="2:4">
      <c r="B31" s="39" t="s">
        <v>19</v>
      </c>
      <c r="C31" s="1">
        <f t="shared" si="0"/>
        <v>430.43418315479784</v>
      </c>
      <c r="D31" s="2">
        <f t="shared" si="1"/>
        <v>11.76879448446228</v>
      </c>
    </row>
    <row r="32" spans="2:4">
      <c r="B32" s="39" t="s">
        <v>20</v>
      </c>
      <c r="C32" s="1">
        <f t="shared" si="0"/>
        <v>441.5424402601019</v>
      </c>
      <c r="D32" s="2">
        <f t="shared" si="1"/>
        <v>11.108257105304046</v>
      </c>
    </row>
    <row r="33" spans="2:4">
      <c r="B33" s="39" t="s">
        <v>21</v>
      </c>
      <c r="C33" s="1">
        <f t="shared" si="0"/>
        <v>452.02723342056089</v>
      </c>
      <c r="D33" s="2">
        <f t="shared" si="1"/>
        <v>10.484793160459006</v>
      </c>
    </row>
    <row r="34" spans="2:4">
      <c r="B34" s="39" t="s">
        <v>22</v>
      </c>
      <c r="C34" s="1">
        <f t="shared" si="0"/>
        <v>461.92355528055072</v>
      </c>
      <c r="D34" s="2">
        <f t="shared" si="1"/>
        <v>9.8963218599898486</v>
      </c>
    </row>
    <row r="35" spans="2:4">
      <c r="B35" s="39" t="s">
        <v>23</v>
      </c>
      <c r="C35" s="1">
        <f t="shared" si="0"/>
        <v>471.2644344812831</v>
      </c>
      <c r="D35" s="2">
        <f t="shared" si="1"/>
        <v>9.3408792007324077</v>
      </c>
    </row>
  </sheetData>
  <mergeCells count="3">
    <mergeCell ref="D4:E4"/>
    <mergeCell ref="B3:D3"/>
    <mergeCell ref="B7:D7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8"/>
  <sheetViews>
    <sheetView topLeftCell="A10" zoomScaleNormal="100" workbookViewId="0">
      <selection activeCell="F11" sqref="F11:G11"/>
    </sheetView>
  </sheetViews>
  <sheetFormatPr baseColWidth="10" defaultRowHeight="15"/>
  <cols>
    <col min="1" max="1" width="6" customWidth="1"/>
    <col min="2" max="2" width="17.140625" customWidth="1"/>
    <col min="3" max="3" width="9.85546875" customWidth="1"/>
    <col min="8" max="8" width="3.7109375" customWidth="1"/>
    <col min="9" max="9" width="5.28515625" customWidth="1"/>
    <col min="10" max="10" width="11.5703125" customWidth="1"/>
    <col min="11" max="11" width="13" customWidth="1"/>
  </cols>
  <sheetData>
    <row r="1" spans="2:7" ht="15.75" thickBot="1"/>
    <row r="2" spans="2:7" ht="15" customHeight="1" thickTop="1">
      <c r="B2" s="67" t="s">
        <v>47</v>
      </c>
      <c r="C2" s="68"/>
      <c r="D2" s="68"/>
      <c r="E2" s="68"/>
      <c r="F2" s="68"/>
      <c r="G2" s="69"/>
    </row>
    <row r="3" spans="2:7" ht="15" customHeight="1" thickBot="1">
      <c r="B3" s="70"/>
      <c r="C3" s="71"/>
      <c r="D3" s="71"/>
      <c r="E3" s="71"/>
      <c r="F3" s="71"/>
      <c r="G3" s="72"/>
    </row>
    <row r="4" spans="2:7" ht="16.5" thickTop="1" thickBot="1"/>
    <row r="5" spans="2:7" ht="16.5" thickTop="1" thickBot="1">
      <c r="B5" s="19" t="s">
        <v>31</v>
      </c>
      <c r="C5" s="20">
        <v>628</v>
      </c>
      <c r="E5" s="41" t="s">
        <v>50</v>
      </c>
      <c r="F5" s="42">
        <v>17.817281000000001</v>
      </c>
    </row>
    <row r="6" spans="2:7" ht="15.75" thickTop="1">
      <c r="D6" s="4"/>
    </row>
    <row r="7" spans="2:7">
      <c r="B7" s="47"/>
      <c r="C7" s="43" t="s">
        <v>32</v>
      </c>
      <c r="D7" s="43"/>
      <c r="E7" s="43"/>
      <c r="F7" s="43"/>
      <c r="G7" s="44"/>
    </row>
    <row r="8" spans="2:7">
      <c r="B8" s="48"/>
      <c r="C8" s="45" t="s">
        <v>51</v>
      </c>
      <c r="D8" s="45"/>
      <c r="E8" s="45"/>
      <c r="F8" s="45"/>
      <c r="G8" s="46"/>
    </row>
    <row r="10" spans="2:7">
      <c r="B10" s="64" t="s">
        <v>33</v>
      </c>
      <c r="C10" s="65"/>
      <c r="D10" s="65"/>
      <c r="E10" s="65"/>
      <c r="F10" s="65"/>
      <c r="G10" s="66"/>
    </row>
    <row r="11" spans="2:7" ht="15.75" thickBot="1">
      <c r="B11" s="23" t="s">
        <v>25</v>
      </c>
      <c r="C11" s="24"/>
      <c r="D11" s="49" t="s">
        <v>52</v>
      </c>
      <c r="E11" s="50" t="s">
        <v>53</v>
      </c>
      <c r="F11" s="62" t="s">
        <v>54</v>
      </c>
      <c r="G11" s="63"/>
    </row>
    <row r="12" spans="2:7" ht="16.5" thickTop="1" thickBot="1">
      <c r="B12" s="21" t="s">
        <v>0</v>
      </c>
      <c r="C12" s="9"/>
      <c r="D12" s="10">
        <f>C$5 / F5</f>
        <v>35.246679894648345</v>
      </c>
      <c r="E12" s="11">
        <f>C$5/F5</f>
        <v>35.246679894648345</v>
      </c>
      <c r="F12" s="15"/>
      <c r="G12" s="5"/>
    </row>
    <row r="13" spans="2:7" ht="16.5" thickTop="1" thickBot="1">
      <c r="B13" s="22" t="s">
        <v>1</v>
      </c>
      <c r="C13" s="16"/>
      <c r="D13" s="17">
        <f>(C$5-D12)/F5+D12</f>
        <v>68.515129783570885</v>
      </c>
      <c r="E13" s="18">
        <f>(C$5-D12)/F5</f>
        <v>33.26844988892254</v>
      </c>
      <c r="F13" s="12">
        <f>$D13</f>
        <v>68.515129783570885</v>
      </c>
      <c r="G13" s="6">
        <f>$D13</f>
        <v>68.515129783570885</v>
      </c>
    </row>
    <row r="14" spans="2:7" ht="16.5" thickTop="1" thickBot="1">
      <c r="B14" s="21" t="s">
        <v>2</v>
      </c>
      <c r="C14" s="9"/>
      <c r="D14" s="10">
        <f>(C$5-D13)/F5+D13</f>
        <v>99.916378392515711</v>
      </c>
      <c r="E14" s="11">
        <f>(C$5-D13)/F5</f>
        <v>31.401248608944829</v>
      </c>
      <c r="F14" s="14"/>
      <c r="G14" s="5"/>
    </row>
    <row r="15" spans="2:7" ht="16.5" thickTop="1" thickBot="1">
      <c r="B15" s="22" t="s">
        <v>3</v>
      </c>
      <c r="C15" s="16"/>
      <c r="D15" s="17">
        <f>(C$5-D14)/F5+D14</f>
        <v>129.55522292819342</v>
      </c>
      <c r="E15" s="18">
        <f>(C$5-D14)/F5</f>
        <v>29.638844535677705</v>
      </c>
      <c r="F15" s="12">
        <f>$E15+E14</f>
        <v>61.040093144622531</v>
      </c>
      <c r="G15" s="6">
        <f>$F13+$F15</f>
        <v>129.55522292819342</v>
      </c>
    </row>
    <row r="16" spans="2:7" ht="16.5" thickTop="1" thickBot="1">
      <c r="B16" s="22" t="s">
        <v>4</v>
      </c>
      <c r="C16" s="16"/>
      <c r="D16" s="17">
        <f>(C$5-D15)/F5+D15</f>
        <v>157.53057882406813</v>
      </c>
      <c r="E16" s="18">
        <f>(C$5-D15)/F5</f>
        <v>27.975355895874717</v>
      </c>
      <c r="F16" s="13">
        <f>$E16</f>
        <v>27.975355895874717</v>
      </c>
      <c r="G16" s="7">
        <f>$G15+$F16</f>
        <v>157.53057882406813</v>
      </c>
    </row>
    <row r="17" spans="2:9" ht="16.5" customHeight="1" thickTop="1" thickBot="1">
      <c r="B17" s="21" t="s">
        <v>5</v>
      </c>
      <c r="C17" s="9"/>
      <c r="D17" s="10">
        <f>(C$5-D16)/F5+D16</f>
        <v>183.93580985656584</v>
      </c>
      <c r="E17" s="11">
        <f>(C$5-D16)/F5</f>
        <v>26.40523103249771</v>
      </c>
      <c r="F17" s="14"/>
      <c r="G17" s="5"/>
    </row>
    <row r="18" spans="2:9" ht="16.5" customHeight="1" thickTop="1" thickBot="1">
      <c r="B18" s="22" t="s">
        <v>6</v>
      </c>
      <c r="C18" s="16"/>
      <c r="D18" s="17">
        <f>(C$5-D17)/F5+D17</f>
        <v>208.85903973341595</v>
      </c>
      <c r="E18" s="18">
        <f>(C$5-D17)/F5</f>
        <v>24.923229876850129</v>
      </c>
      <c r="F18" s="12">
        <f>$E17+$E18</f>
        <v>51.328460909347839</v>
      </c>
      <c r="G18" s="6">
        <f>$G16+$F18</f>
        <v>208.85903973341595</v>
      </c>
    </row>
    <row r="19" spans="2:9" ht="16.5" thickTop="1" thickBot="1">
      <c r="B19" s="21" t="s">
        <v>7</v>
      </c>
      <c r="C19" s="9"/>
      <c r="D19" s="10">
        <f>(C$5-D18)/F5+D18</f>
        <v>232.383446194008</v>
      </c>
      <c r="E19" s="11">
        <f>(C$5-D18)/F5</f>
        <v>23.524406460592051</v>
      </c>
      <c r="F19" s="14"/>
      <c r="G19" s="5"/>
    </row>
    <row r="20" spans="2:9" ht="16.5" customHeight="1" thickTop="1" thickBot="1">
      <c r="B20" s="22" t="s">
        <v>8</v>
      </c>
      <c r="C20" s="16"/>
      <c r="D20" s="17">
        <f>(C$5-D19)/F5+D19</f>
        <v>254.58753860328144</v>
      </c>
      <c r="E20" s="18">
        <f>(C$5-D19)/F5</f>
        <v>22.204092409273446</v>
      </c>
      <c r="F20" s="12">
        <f>$E19+$E20</f>
        <v>45.728498869865497</v>
      </c>
      <c r="G20" s="6">
        <f>$G18+$F20</f>
        <v>254.58753860328144</v>
      </c>
      <c r="H20" s="59" t="s">
        <v>30</v>
      </c>
      <c r="I20" s="25"/>
    </row>
    <row r="21" spans="2:9" ht="16.5" thickTop="1" thickBot="1">
      <c r="B21" s="22" t="s">
        <v>9</v>
      </c>
      <c r="C21" s="16"/>
      <c r="D21" s="17">
        <f>(C$5-D20)/F5+D20</f>
        <v>275.54541996557901</v>
      </c>
      <c r="E21" s="18">
        <f>(C$5-D20)/F5</f>
        <v>20.957881362297563</v>
      </c>
      <c r="F21" s="13">
        <f>$E21</f>
        <v>20.957881362297563</v>
      </c>
      <c r="G21" s="7">
        <f>$G20+$F21</f>
        <v>275.54541996557901</v>
      </c>
      <c r="H21" s="60"/>
      <c r="I21" s="25"/>
    </row>
    <row r="22" spans="2:9" ht="16.5" thickTop="1" thickBot="1">
      <c r="B22" s="22" t="s">
        <v>10</v>
      </c>
      <c r="C22" s="16"/>
      <c r="D22" s="17">
        <f>(C$5-D21)/F5+D21</f>
        <v>295.3270342328974</v>
      </c>
      <c r="E22" s="18">
        <f>(C$5-D21)/F5</f>
        <v>19.781614267318396</v>
      </c>
      <c r="F22" s="13">
        <f>$E22</f>
        <v>19.781614267318396</v>
      </c>
      <c r="G22" s="7">
        <f>$G21+$F22</f>
        <v>295.3270342328974</v>
      </c>
      <c r="H22" s="60"/>
      <c r="I22" s="25"/>
    </row>
    <row r="23" spans="2:9" ht="16.5" thickTop="1" thickBot="1">
      <c r="B23" s="22" t="s">
        <v>11</v>
      </c>
      <c r="C23" s="16"/>
      <c r="D23" s="17">
        <f>(C$5-D22)/F5+D22</f>
        <v>313.99839973289164</v>
      </c>
      <c r="E23" s="18">
        <f>(C$5-D22)/F5</f>
        <v>18.671365499994224</v>
      </c>
      <c r="F23" s="13">
        <f>$E23</f>
        <v>18.671365499994224</v>
      </c>
      <c r="G23" s="7">
        <f>$G22+$F23</f>
        <v>313.99839973289164</v>
      </c>
      <c r="H23" s="61"/>
      <c r="I23" s="25"/>
    </row>
    <row r="24" spans="2:9" ht="16.5" thickTop="1" thickBot="1">
      <c r="B24" s="21" t="s">
        <v>12</v>
      </c>
      <c r="C24" s="9"/>
      <c r="D24" s="10">
        <f>(C$5-D23)/F5+D23</f>
        <v>331.62182949566568</v>
      </c>
      <c r="E24" s="11">
        <f>(C$5-D23)/F5</f>
        <v>17.623429762774037</v>
      </c>
      <c r="F24" s="14"/>
      <c r="G24" s="5"/>
    </row>
    <row r="25" spans="2:9" ht="16.5" thickTop="1" thickBot="1">
      <c r="B25" s="22" t="s">
        <v>13</v>
      </c>
      <c r="C25" s="16"/>
      <c r="D25" s="17">
        <f>(C$5-D24)/F5+D24</f>
        <v>348.25613921465896</v>
      </c>
      <c r="E25" s="18">
        <f>(C$5-D24)/F5</f>
        <v>16.634309718993279</v>
      </c>
      <c r="F25" s="12">
        <f>$E24+$E25</f>
        <v>34.257739481767317</v>
      </c>
      <c r="G25" s="6">
        <f>$G23+$F25</f>
        <v>348.25613921465896</v>
      </c>
    </row>
    <row r="26" spans="2:9" ht="16.5" thickTop="1" thickBot="1">
      <c r="B26" s="21" t="s">
        <v>14</v>
      </c>
      <c r="C26" s="9"/>
      <c r="D26" s="10">
        <f>(C$5-D25)/F5+D25</f>
        <v>363.9568435356685</v>
      </c>
      <c r="E26" s="11">
        <f>(C$5-D25)/F5</f>
        <v>15.700704321009532</v>
      </c>
      <c r="F26" s="14"/>
      <c r="G26" s="5"/>
    </row>
    <row r="27" spans="2:9" ht="16.5" thickTop="1" thickBot="1">
      <c r="B27" s="22" t="s">
        <v>15</v>
      </c>
      <c r="C27" s="16"/>
      <c r="D27" s="17">
        <f>(C$5-D26)/F5+D26</f>
        <v>378.77634132909338</v>
      </c>
      <c r="E27" s="18">
        <f>(C$5-D26)/F5</f>
        <v>14.819497793424905</v>
      </c>
      <c r="F27" s="12">
        <f>$E26+$E27</f>
        <v>30.520202114434436</v>
      </c>
      <c r="G27" s="6">
        <f>$G25+$F27</f>
        <v>378.77634132909338</v>
      </c>
    </row>
    <row r="28" spans="2:9" ht="16.5" thickTop="1" thickBot="1">
      <c r="B28" s="22" t="s">
        <v>16</v>
      </c>
      <c r="C28" s="16"/>
      <c r="D28" s="17">
        <f>(C$5-D27)/F5+D27</f>
        <v>392.76409056372165</v>
      </c>
      <c r="E28" s="18">
        <f>(C$5-D27)/F5</f>
        <v>13.987749234628257</v>
      </c>
      <c r="F28" s="13">
        <f>$E28</f>
        <v>13.987749234628257</v>
      </c>
      <c r="G28" s="7">
        <f>$G27+$F28</f>
        <v>392.76409056372165</v>
      </c>
    </row>
    <row r="29" spans="2:9" ht="16.5" thickTop="1" thickBot="1">
      <c r="B29" s="21" t="s">
        <v>17</v>
      </c>
      <c r="C29" s="9"/>
      <c r="D29" s="10">
        <f>(C$5-D28)/F5+D28</f>
        <v>405.96677336567546</v>
      </c>
      <c r="E29" s="11">
        <f>(C$5-D28)/F5</f>
        <v>13.202682801953808</v>
      </c>
      <c r="F29" s="14"/>
      <c r="G29" s="5"/>
    </row>
    <row r="30" spans="2:9" ht="16.5" thickTop="1" thickBot="1">
      <c r="B30" s="22" t="s">
        <v>18</v>
      </c>
      <c r="C30" s="16"/>
      <c r="D30" s="17">
        <f>(C$5-D29)/F5+D29</f>
        <v>418.428451813376</v>
      </c>
      <c r="E30" s="18">
        <f>(C$5-D29)/F5</f>
        <v>12.461678447700551</v>
      </c>
      <c r="F30" s="12">
        <f>$E29+$E30</f>
        <v>25.664361249654359</v>
      </c>
      <c r="G30" s="6">
        <f>$G28+$F30</f>
        <v>418.428451813376</v>
      </c>
    </row>
    <row r="31" spans="2:9" ht="16.5" thickTop="1" thickBot="1">
      <c r="B31" s="21" t="s">
        <v>19</v>
      </c>
      <c r="C31" s="9"/>
      <c r="D31" s="10">
        <f>(C$5-D30)/F5+D30</f>
        <v>430.19071498847126</v>
      </c>
      <c r="E31" s="11">
        <f>(C$5-D30)/F5</f>
        <v>11.762263175095233</v>
      </c>
      <c r="F31" s="14"/>
      <c r="G31" s="5"/>
    </row>
    <row r="32" spans="2:9" ht="16.5" thickTop="1" thickBot="1">
      <c r="B32" s="22" t="s">
        <v>20</v>
      </c>
      <c r="C32" s="16"/>
      <c r="D32" s="17">
        <f>(C$5-D31)/F5+D31</f>
        <v>441.29281777348814</v>
      </c>
      <c r="E32" s="18">
        <f>(C$5-D31)/F5</f>
        <v>11.102102785016902</v>
      </c>
      <c r="F32" s="12">
        <f>$E31+$E32</f>
        <v>22.864365960112135</v>
      </c>
      <c r="G32" s="6">
        <f>$G30+$F32</f>
        <v>441.29281777348814</v>
      </c>
    </row>
    <row r="33" spans="2:7" ht="16.5" thickTop="1" thickBot="1">
      <c r="B33" s="22" t="s">
        <v>21</v>
      </c>
      <c r="C33" s="16"/>
      <c r="D33" s="17">
        <f>(C$5-D32)/F5+D32</f>
        <v>451.77181185942703</v>
      </c>
      <c r="E33" s="18">
        <f>(C$5-D32)/F5</f>
        <v>10.478994085938918</v>
      </c>
      <c r="F33" s="13">
        <f>$E33</f>
        <v>10.478994085938918</v>
      </c>
      <c r="G33" s="7">
        <f>$G32+$F33</f>
        <v>451.77181185942703</v>
      </c>
    </row>
    <row r="34" spans="2:7" ht="16.5" thickTop="1" thickBot="1">
      <c r="B34" s="22" t="s">
        <v>22</v>
      </c>
      <c r="C34" s="16"/>
      <c r="D34" s="17">
        <f>(C$5-D33)/F5+D33</f>
        <v>461.66266940051725</v>
      </c>
      <c r="E34" s="18">
        <f>(C$5-D33)/F5</f>
        <v>9.89085754109019</v>
      </c>
      <c r="F34" s="13">
        <f>$E34</f>
        <v>9.89085754109019</v>
      </c>
      <c r="G34" s="7">
        <f>$G33+$F34</f>
        <v>461.66266940051725</v>
      </c>
    </row>
    <row r="35" spans="2:7" ht="16.5" thickTop="1" thickBot="1">
      <c r="B35" s="22" t="s">
        <v>23</v>
      </c>
      <c r="C35" s="16"/>
      <c r="D35" s="17">
        <f>(C$5-D34)/F5+D34</f>
        <v>470.99839972881387</v>
      </c>
      <c r="E35" s="18">
        <f>(C$5-D34)/F5</f>
        <v>9.3357303282965987</v>
      </c>
      <c r="F35" s="13">
        <f>$E35</f>
        <v>9.3357303282965987</v>
      </c>
      <c r="G35" s="7">
        <f>$G34+$F35</f>
        <v>470.99839972881387</v>
      </c>
    </row>
    <row r="36" spans="2:7" ht="16.5" thickTop="1" thickBot="1">
      <c r="B36" s="21" t="s">
        <v>28</v>
      </c>
      <c r="C36" s="9"/>
      <c r="D36" s="10">
        <f>(C$5-D35)/F5+D35</f>
        <v>479.81015951815471</v>
      </c>
      <c r="E36" s="11">
        <f>(C$5-D35)/F5</f>
        <v>8.8117597893408153</v>
      </c>
      <c r="F36" s="14"/>
      <c r="G36" s="5"/>
    </row>
    <row r="37" spans="2:7" ht="16.5" thickTop="1" thickBot="1">
      <c r="B37" s="22" t="s">
        <v>29</v>
      </c>
      <c r="C37" s="16"/>
      <c r="D37" s="17">
        <f>(C$5-D36)/F5+D36</f>
        <v>488.12735676513336</v>
      </c>
      <c r="E37" s="18">
        <f>(C$5-D36)/F5</f>
        <v>8.3171972469786652</v>
      </c>
      <c r="F37" s="12">
        <f>$E36+$E37</f>
        <v>17.128957036319481</v>
      </c>
      <c r="G37" s="6">
        <f>$G35+$F36</f>
        <v>470.99839972881387</v>
      </c>
    </row>
    <row r="38" spans="2:7" ht="15.75" thickTop="1"/>
  </sheetData>
  <mergeCells count="4">
    <mergeCell ref="H20:H23"/>
    <mergeCell ref="F11:G11"/>
    <mergeCell ref="B10:G10"/>
    <mergeCell ref="B2:G3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Gitarre</vt:lpstr>
      <vt:lpstr>Dulcimer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2013-03-03T10:30:17Z</cp:lastPrinted>
  <dcterms:created xsi:type="dcterms:W3CDTF">2012-09-23T13:37:04Z</dcterms:created>
  <dcterms:modified xsi:type="dcterms:W3CDTF">2013-12-17T20:02:53Z</dcterms:modified>
</cp:coreProperties>
</file>